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急需招聘编制外专业技术人员拟聘用人员花名册" sheetId="1" r:id="rId1"/>
  </sheets>
  <definedNames>
    <definedName name="_xlnm.Print_Titles" localSheetId="0">'急需招聘编制外专业技术人员拟聘用人员花名册'!$3:$3</definedName>
  </definedNames>
  <calcPr fullCalcOnLoad="1"/>
</workbook>
</file>

<file path=xl/sharedStrings.xml><?xml version="1.0" encoding="utf-8"?>
<sst xmlns="http://schemas.openxmlformats.org/spreadsheetml/2006/main" count="19" uniqueCount="17">
  <si>
    <t>附件1：</t>
  </si>
  <si>
    <t>2023年海口市人民医院
急需招聘编制外专业技术人员拟聘用人员花名册</t>
  </si>
  <si>
    <t>序号</t>
  </si>
  <si>
    <t>报考岗位</t>
  </si>
  <si>
    <t>姓名</t>
  </si>
  <si>
    <t>性别</t>
  </si>
  <si>
    <t>出生年月</t>
  </si>
  <si>
    <t>学历</t>
  </si>
  <si>
    <t>学位</t>
  </si>
  <si>
    <t>专业技术资格</t>
  </si>
  <si>
    <t>备注</t>
  </si>
  <si>
    <t>0104_呼吸与危重症医学科医师</t>
  </si>
  <si>
    <t>0105_急诊科医师</t>
  </si>
  <si>
    <t>0106_中医科医师</t>
  </si>
  <si>
    <t>0107_消化内镜科医师</t>
  </si>
  <si>
    <t>0108_肛肠病科骨干医师
（考核招聘）</t>
  </si>
  <si>
    <t>考核招聘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</si>
</sst>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pane ySplit="3" topLeftCell="A4" activePane="bottomLeft" state="frozen"/>
      <selection pane="bottomLeft" activeCell="K7" sqref="K7"/>
    </sheetView>
  </sheetViews>
  <sheetFormatPr defaultColWidth="9.00390625" defaultRowHeight="15"/>
  <cols>
    <col min="1" max="1" width="5.57421875" style="0" customWidth="1"/>
    <col min="2" max="2" width="24.57421875" style="4" customWidth="1"/>
    <col min="3" max="3" width="11.28125" style="0" customWidth="1"/>
    <col min="4" max="4" width="8.00390625" style="0" customWidth="1"/>
    <col min="5" max="5" width="12.00390625" style="0" customWidth="1"/>
    <col min="6" max="6" width="8.7109375" style="0" customWidth="1"/>
    <col min="7" max="7" width="9.421875" style="0" customWidth="1"/>
    <col min="8" max="8" width="15.00390625" style="0" customWidth="1"/>
    <col min="9" max="9" width="14.00390625" style="5" customWidth="1"/>
    <col min="10" max="10" width="17.421875" style="0" customWidth="1"/>
  </cols>
  <sheetData>
    <row r="1" spans="1:2" ht="13.5">
      <c r="A1" s="6" t="s">
        <v>0</v>
      </c>
      <c r="B1" s="6"/>
    </row>
    <row r="2" spans="1:9" s="1" customFormat="1" ht="53.25" customHeight="1">
      <c r="A2" s="7" t="s">
        <v>1</v>
      </c>
      <c r="B2" s="8"/>
      <c r="C2" s="8"/>
      <c r="D2" s="8"/>
      <c r="E2" s="8"/>
      <c r="F2" s="8"/>
      <c r="G2" s="8"/>
      <c r="H2" s="8"/>
      <c r="I2" s="7"/>
    </row>
    <row r="3" spans="1:9" s="2" customFormat="1" ht="34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</row>
    <row r="4" spans="1:9" s="3" customFormat="1" ht="39" customHeight="1">
      <c r="A4" s="11">
        <v>1</v>
      </c>
      <c r="B4" s="12" t="s">
        <v>11</v>
      </c>
      <c r="C4" s="13" t="str">
        <f>"庄启俊"</f>
        <v>庄启俊</v>
      </c>
      <c r="D4" s="13" t="str">
        <f aca="true" t="shared" si="0" ref="D4:D10">"男"</f>
        <v>男</v>
      </c>
      <c r="E4" s="13" t="str">
        <f>"1995-02"</f>
        <v>1995-02</v>
      </c>
      <c r="F4" s="13" t="str">
        <f aca="true" t="shared" si="1" ref="F4:F7">"本科"</f>
        <v>本科</v>
      </c>
      <c r="G4" s="13" t="str">
        <f aca="true" t="shared" si="2" ref="G4:G7">"学士"</f>
        <v>学士</v>
      </c>
      <c r="H4" s="13" t="str">
        <f aca="true" t="shared" si="3" ref="H4:H9">"医师"</f>
        <v>医师</v>
      </c>
      <c r="I4" s="15"/>
    </row>
    <row r="5" spans="1:9" s="3" customFormat="1" ht="39" customHeight="1">
      <c r="A5" s="11">
        <v>2</v>
      </c>
      <c r="B5" s="12" t="s">
        <v>11</v>
      </c>
      <c r="C5" s="13" t="str">
        <f>"李湘雅"</f>
        <v>李湘雅</v>
      </c>
      <c r="D5" s="13" t="str">
        <f aca="true" t="shared" si="4" ref="D5:D8">"女"</f>
        <v>女</v>
      </c>
      <c r="E5" s="13" t="str">
        <f>"1994-07"</f>
        <v>1994-07</v>
      </c>
      <c r="F5" s="13" t="str">
        <f aca="true" t="shared" si="5" ref="F5:F10">"研究生"</f>
        <v>研究生</v>
      </c>
      <c r="G5" s="13" t="str">
        <f aca="true" t="shared" si="6" ref="G5:G10">"硕士"</f>
        <v>硕士</v>
      </c>
      <c r="H5" s="13" t="str">
        <f t="shared" si="3"/>
        <v>医师</v>
      </c>
      <c r="I5" s="15"/>
    </row>
    <row r="6" spans="1:9" s="3" customFormat="1" ht="39" customHeight="1">
      <c r="A6" s="11">
        <v>3</v>
      </c>
      <c r="B6" s="13" t="s">
        <v>12</v>
      </c>
      <c r="C6" s="13" t="str">
        <f>"王聪"</f>
        <v>王聪</v>
      </c>
      <c r="D6" s="13" t="str">
        <f t="shared" si="0"/>
        <v>男</v>
      </c>
      <c r="E6" s="13" t="str">
        <f>"1996-11"</f>
        <v>1996-11</v>
      </c>
      <c r="F6" s="13" t="str">
        <f t="shared" si="1"/>
        <v>本科</v>
      </c>
      <c r="G6" s="13" t="str">
        <f t="shared" si="2"/>
        <v>学士</v>
      </c>
      <c r="H6" s="13" t="str">
        <f t="shared" si="3"/>
        <v>医师</v>
      </c>
      <c r="I6" s="15"/>
    </row>
    <row r="7" spans="1:9" s="3" customFormat="1" ht="39" customHeight="1">
      <c r="A7" s="11">
        <v>4</v>
      </c>
      <c r="B7" s="12" t="s">
        <v>13</v>
      </c>
      <c r="C7" s="13" t="str">
        <f>"陈颖"</f>
        <v>陈颖</v>
      </c>
      <c r="D7" s="13" t="str">
        <f t="shared" si="4"/>
        <v>女</v>
      </c>
      <c r="E7" s="13" t="str">
        <f>"1993-06"</f>
        <v>1993-06</v>
      </c>
      <c r="F7" s="13" t="str">
        <f t="shared" si="1"/>
        <v>本科</v>
      </c>
      <c r="G7" s="13" t="str">
        <f t="shared" si="2"/>
        <v>学士</v>
      </c>
      <c r="H7" s="13" t="str">
        <f>"主治医师"</f>
        <v>主治医师</v>
      </c>
      <c r="I7" s="15"/>
    </row>
    <row r="8" spans="1:9" s="3" customFormat="1" ht="39" customHeight="1">
      <c r="A8" s="11">
        <v>5</v>
      </c>
      <c r="B8" s="12" t="s">
        <v>13</v>
      </c>
      <c r="C8" s="13" t="str">
        <f>"江昕桐"</f>
        <v>江昕桐</v>
      </c>
      <c r="D8" s="13" t="str">
        <f t="shared" si="4"/>
        <v>女</v>
      </c>
      <c r="E8" s="13" t="str">
        <f>"1997-06"</f>
        <v>1997-06</v>
      </c>
      <c r="F8" s="13" t="str">
        <f t="shared" si="5"/>
        <v>研究生</v>
      </c>
      <c r="G8" s="13" t="str">
        <f t="shared" si="6"/>
        <v>硕士</v>
      </c>
      <c r="H8" s="13" t="str">
        <f t="shared" si="3"/>
        <v>医师</v>
      </c>
      <c r="I8" s="15"/>
    </row>
    <row r="9" spans="1:9" s="3" customFormat="1" ht="39" customHeight="1">
      <c r="A9" s="11">
        <v>6</v>
      </c>
      <c r="B9" s="13" t="s">
        <v>14</v>
      </c>
      <c r="C9" s="13" t="str">
        <f>"杨逸昊"</f>
        <v>杨逸昊</v>
      </c>
      <c r="D9" s="13" t="str">
        <f t="shared" si="0"/>
        <v>男</v>
      </c>
      <c r="E9" s="13" t="str">
        <f>"1997-05"</f>
        <v>1997-05</v>
      </c>
      <c r="F9" s="13" t="str">
        <f t="shared" si="5"/>
        <v>研究生</v>
      </c>
      <c r="G9" s="13" t="str">
        <f t="shared" si="6"/>
        <v>硕士</v>
      </c>
      <c r="H9" s="13" t="str">
        <f t="shared" si="3"/>
        <v>医师</v>
      </c>
      <c r="I9" s="15"/>
    </row>
    <row r="10" spans="1:9" s="3" customFormat="1" ht="39" customHeight="1">
      <c r="A10" s="11">
        <v>7</v>
      </c>
      <c r="B10" s="13" t="s">
        <v>15</v>
      </c>
      <c r="C10" s="13" t="str">
        <f>"张军杰"</f>
        <v>张军杰</v>
      </c>
      <c r="D10" s="13" t="str">
        <f t="shared" si="0"/>
        <v>男</v>
      </c>
      <c r="E10" s="13" t="str">
        <f>"1983-03"</f>
        <v>1983-03</v>
      </c>
      <c r="F10" s="13" t="str">
        <f t="shared" si="5"/>
        <v>研究生</v>
      </c>
      <c r="G10" s="13" t="str">
        <f t="shared" si="6"/>
        <v>硕士</v>
      </c>
      <c r="H10" s="13" t="str">
        <f>"副主任医师"</f>
        <v>副主任医师</v>
      </c>
      <c r="I10" s="11" t="s">
        <v>16</v>
      </c>
    </row>
  </sheetData>
  <sheetProtection/>
  <mergeCells count="2">
    <mergeCell ref="A1:B1"/>
    <mergeCell ref="A2:I2"/>
  </mergeCells>
  <conditionalFormatting sqref="C4:C10">
    <cfRule type="expression" priority="1" dxfId="0" stopIfTrue="1">
      <formula>AND(COUNTIF($C$4:$C$10,C4)&gt;1,NOT(ISBLANK(C4)))</formula>
    </cfRule>
  </conditionalFormatting>
  <conditionalFormatting sqref="C2:C3 L3 C11:C65536">
    <cfRule type="expression" priority="11" dxfId="0" stopIfTrue="1">
      <formula>AND(COUNTIF($C$2:$C$3,C2)+COUNTIF($L$3,C2)+COUNTIF($C$11:$C$65536,C2)&gt;1,NOT(ISBLANK(C2)))</formula>
    </cfRule>
  </conditionalFormatting>
  <printOptions/>
  <pageMargins left="0.3145833333333333" right="0.16" top="0.4330708661417323" bottom="0.2755905511811024" header="0.31496062992125984" footer="0.15748031496062992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潘立丹</cp:lastModifiedBy>
  <cp:lastPrinted>2022-11-08T01:22:36Z</cp:lastPrinted>
  <dcterms:created xsi:type="dcterms:W3CDTF">2022-10-10T03:56:57Z</dcterms:created>
  <dcterms:modified xsi:type="dcterms:W3CDTF">2023-12-28T06:50:26Z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CC7D775C06DD4E069A9633562FF625A4</vt:lpwstr>
  </property>
  <property fmtid="{D5CDD505-2E9C-101B-9397-08002B2CF9AE}" pid="4" name="KSOProductBuildV">
    <vt:lpwstr>2052-12.1.0.16120</vt:lpwstr>
  </property>
</Properties>
</file>