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G15"/>
  <c r="F15"/>
  <c r="H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  <c r="H5"/>
  <c r="G5"/>
  <c r="F5"/>
  <c r="E5"/>
  <c r="D5"/>
  <c r="C5"/>
  <c r="H4"/>
  <c r="G4"/>
  <c r="F4"/>
  <c r="E4"/>
  <c r="D4"/>
  <c r="C4"/>
</calcChain>
</file>

<file path=xl/sharedStrings.xml><?xml version="1.0" encoding="utf-8"?>
<sst xmlns="http://schemas.openxmlformats.org/spreadsheetml/2006/main" count="25" uniqueCount="21">
  <si>
    <t>序号</t>
  </si>
  <si>
    <t>报考岗位</t>
  </si>
  <si>
    <t>姓名</t>
  </si>
  <si>
    <t>性别</t>
  </si>
  <si>
    <t>出生年月</t>
  </si>
  <si>
    <t>学历</t>
  </si>
  <si>
    <t>学位</t>
  </si>
  <si>
    <t>专业技术资格</t>
  </si>
  <si>
    <t>0126_重症医学科医师</t>
  </si>
  <si>
    <t>0145_耳鼻咽喉头颈外科医师</t>
  </si>
  <si>
    <t>0143_儿科医师</t>
  </si>
  <si>
    <t>0136_胃肠外科医师</t>
  </si>
  <si>
    <t>0147_麻醉科医师</t>
  </si>
  <si>
    <t>0148_麻醉科（介入麻醉师）</t>
  </si>
  <si>
    <t>0128_老年医学科医师</t>
  </si>
  <si>
    <t>0133_健康医学科超声科医师</t>
    <phoneticPr fontId="3" type="noConversion"/>
  </si>
  <si>
    <t>女</t>
    <phoneticPr fontId="3" type="noConversion"/>
  </si>
  <si>
    <t>王天娇</t>
    <phoneticPr fontId="3" type="noConversion"/>
  </si>
  <si>
    <t>备注</t>
    <phoneticPr fontId="3" type="noConversion"/>
  </si>
  <si>
    <t>附件1：</t>
    <phoneticPr fontId="2" type="noConversion"/>
  </si>
  <si>
    <t>海口市人民医院                                         2022年招聘编制外专业技术人第二批拟聘用人员花名册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</si>
</sst>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C10" sqref="C10"/>
    </sheetView>
  </sheetViews>
  <sheetFormatPr defaultRowHeight="13.5"/>
  <cols>
    <col min="2" max="2" width="19.375" style="9" customWidth="1"/>
    <col min="5" max="5" width="12.5" customWidth="1"/>
    <col min="9" max="9" width="13.25" style="10" customWidth="1"/>
  </cols>
  <sheetData>
    <row r="1" spans="1:9">
      <c r="A1" t="s">
        <v>19</v>
      </c>
    </row>
    <row r="2" spans="1:9" ht="52.5" customHeight="1">
      <c r="A2" s="12" t="s">
        <v>20</v>
      </c>
      <c r="B2" s="13"/>
      <c r="C2" s="13"/>
      <c r="D2" s="13"/>
      <c r="E2" s="13"/>
      <c r="F2" s="13"/>
      <c r="G2" s="13"/>
      <c r="H2" s="13"/>
      <c r="I2" s="12"/>
    </row>
    <row r="3" spans="1:9" ht="27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18</v>
      </c>
    </row>
    <row r="4" spans="1:9" ht="24.95" customHeight="1">
      <c r="A4" s="4">
        <v>1</v>
      </c>
      <c r="B4" s="6" t="s">
        <v>8</v>
      </c>
      <c r="C4" s="7" t="str">
        <f>"李丽霞"</f>
        <v>李丽霞</v>
      </c>
      <c r="D4" s="4" t="str">
        <f>"女"</f>
        <v>女</v>
      </c>
      <c r="E4" s="4" t="str">
        <f>"1988-04-18"</f>
        <v>1988-04-18</v>
      </c>
      <c r="F4" s="4" t="str">
        <f>"本科"</f>
        <v>本科</v>
      </c>
      <c r="G4" s="4" t="str">
        <f>"学士"</f>
        <v>学士</v>
      </c>
      <c r="H4" s="4" t="str">
        <f t="shared" ref="H4:H15" si="0">"医师"</f>
        <v>医师</v>
      </c>
      <c r="I4" s="5"/>
    </row>
    <row r="5" spans="1:9" ht="24.95" customHeight="1">
      <c r="A5" s="4">
        <v>2</v>
      </c>
      <c r="B5" s="6" t="s">
        <v>8</v>
      </c>
      <c r="C5" s="7" t="str">
        <f>"朱宸"</f>
        <v>朱宸</v>
      </c>
      <c r="D5" s="4" t="str">
        <f>"男"</f>
        <v>男</v>
      </c>
      <c r="E5" s="4" t="str">
        <f>"1994-12-19"</f>
        <v>1994-12-19</v>
      </c>
      <c r="F5" s="4" t="str">
        <f>"本科"</f>
        <v>本科</v>
      </c>
      <c r="G5" s="4" t="str">
        <f>"学士"</f>
        <v>学士</v>
      </c>
      <c r="H5" s="4" t="str">
        <f t="shared" si="0"/>
        <v>医师</v>
      </c>
      <c r="I5" s="5"/>
    </row>
    <row r="6" spans="1:9" ht="24.95" customHeight="1">
      <c r="A6" s="4">
        <v>3</v>
      </c>
      <c r="B6" s="6" t="s">
        <v>10</v>
      </c>
      <c r="C6" s="7" t="str">
        <f>"李渊龙"</f>
        <v>李渊龙</v>
      </c>
      <c r="D6" s="4" t="str">
        <f>"男"</f>
        <v>男</v>
      </c>
      <c r="E6" s="4" t="str">
        <f>"1994-12-18"</f>
        <v>1994-12-18</v>
      </c>
      <c r="F6" s="4" t="str">
        <f>"研究生"</f>
        <v>研究生</v>
      </c>
      <c r="G6" s="4" t="str">
        <f>"硕士"</f>
        <v>硕士</v>
      </c>
      <c r="H6" s="4" t="str">
        <f t="shared" si="0"/>
        <v>医师</v>
      </c>
      <c r="I6" s="5"/>
    </row>
    <row r="7" spans="1:9" ht="24.95" customHeight="1">
      <c r="A7" s="4">
        <v>4</v>
      </c>
      <c r="B7" s="6" t="s">
        <v>11</v>
      </c>
      <c r="C7" s="4" t="str">
        <f>"梁芳"</f>
        <v>梁芳</v>
      </c>
      <c r="D7" s="4" t="str">
        <f>"女"</f>
        <v>女</v>
      </c>
      <c r="E7" s="4" t="str">
        <f>"1995-09-24"</f>
        <v>1995-09-24</v>
      </c>
      <c r="F7" s="4" t="str">
        <f>"本科"</f>
        <v>本科</v>
      </c>
      <c r="G7" s="4" t="str">
        <f>"学士"</f>
        <v>学士</v>
      </c>
      <c r="H7" s="4" t="str">
        <f t="shared" si="0"/>
        <v>医师</v>
      </c>
      <c r="I7" s="5"/>
    </row>
    <row r="8" spans="1:9" ht="24.95" customHeight="1">
      <c r="A8" s="4">
        <v>5</v>
      </c>
      <c r="B8" s="6" t="s">
        <v>11</v>
      </c>
      <c r="C8" s="4" t="str">
        <f>"李瑶"</f>
        <v>李瑶</v>
      </c>
      <c r="D8" s="4" t="str">
        <f>"女"</f>
        <v>女</v>
      </c>
      <c r="E8" s="4" t="str">
        <f>"1994-04-23"</f>
        <v>1994-04-23</v>
      </c>
      <c r="F8" s="4" t="str">
        <f>"本科"</f>
        <v>本科</v>
      </c>
      <c r="G8" s="4" t="str">
        <f>"学士"</f>
        <v>学士</v>
      </c>
      <c r="H8" s="4" t="str">
        <f t="shared" si="0"/>
        <v>医师</v>
      </c>
      <c r="I8" s="5"/>
    </row>
    <row r="9" spans="1:9" ht="24.95" customHeight="1">
      <c r="A9" s="4">
        <v>6</v>
      </c>
      <c r="B9" s="6" t="s">
        <v>11</v>
      </c>
      <c r="C9" s="4" t="str">
        <f>"石令远"</f>
        <v>石令远</v>
      </c>
      <c r="D9" s="4" t="str">
        <f>"男"</f>
        <v>男</v>
      </c>
      <c r="E9" s="4" t="str">
        <f>"1995-12-20"</f>
        <v>1995-12-20</v>
      </c>
      <c r="F9" s="4" t="str">
        <f>"本科"</f>
        <v>本科</v>
      </c>
      <c r="G9" s="4" t="str">
        <f>"学士"</f>
        <v>学士</v>
      </c>
      <c r="H9" s="4" t="str">
        <f t="shared" si="0"/>
        <v>医师</v>
      </c>
      <c r="I9" s="5"/>
    </row>
    <row r="10" spans="1:9" ht="24.95" customHeight="1">
      <c r="A10" s="4">
        <v>7</v>
      </c>
      <c r="B10" s="6" t="s">
        <v>12</v>
      </c>
      <c r="C10" s="4" t="str">
        <f>"蔡青"</f>
        <v>蔡青</v>
      </c>
      <c r="D10" s="4" t="str">
        <f>"女"</f>
        <v>女</v>
      </c>
      <c r="E10" s="4" t="str">
        <f>"1996-07-06"</f>
        <v>1996-07-06</v>
      </c>
      <c r="F10" s="4" t="str">
        <f>"本科"</f>
        <v>本科</v>
      </c>
      <c r="G10" s="4" t="str">
        <f>"学士"</f>
        <v>学士</v>
      </c>
      <c r="H10" s="4" t="str">
        <f t="shared" si="0"/>
        <v>医师</v>
      </c>
      <c r="I10" s="5"/>
    </row>
    <row r="11" spans="1:9" ht="24.95" customHeight="1">
      <c r="A11" s="4">
        <v>8</v>
      </c>
      <c r="B11" s="6" t="s">
        <v>13</v>
      </c>
      <c r="C11" s="4" t="str">
        <f>"郭立根"</f>
        <v>郭立根</v>
      </c>
      <c r="D11" s="4" t="str">
        <f>"男"</f>
        <v>男</v>
      </c>
      <c r="E11" s="4" t="str">
        <f>"1993-11-14"</f>
        <v>1993-11-14</v>
      </c>
      <c r="F11" s="4" t="str">
        <f>"本科"</f>
        <v>本科</v>
      </c>
      <c r="G11" s="4" t="str">
        <f>"学士"</f>
        <v>学士</v>
      </c>
      <c r="H11" s="4" t="str">
        <f t="shared" si="0"/>
        <v>医师</v>
      </c>
      <c r="I11" s="5"/>
    </row>
    <row r="12" spans="1:9" ht="25.5" customHeight="1">
      <c r="A12" s="4">
        <v>9</v>
      </c>
      <c r="B12" s="4" t="s">
        <v>14</v>
      </c>
      <c r="C12" s="4" t="str">
        <f>"黎俏洁"</f>
        <v>黎俏洁</v>
      </c>
      <c r="D12" s="4" t="str">
        <f>"女"</f>
        <v>女</v>
      </c>
      <c r="E12" s="4" t="str">
        <f>"1995-10-28"</f>
        <v>1995-10-28</v>
      </c>
      <c r="F12" s="4" t="str">
        <f>"研究生"</f>
        <v>研究生</v>
      </c>
      <c r="G12" s="4" t="str">
        <f>"硕士"</f>
        <v>硕士</v>
      </c>
      <c r="H12" s="4" t="str">
        <f t="shared" si="0"/>
        <v>医师</v>
      </c>
      <c r="I12" s="5"/>
    </row>
    <row r="13" spans="1:9" ht="24.95" customHeight="1">
      <c r="A13" s="4">
        <v>10</v>
      </c>
      <c r="B13" s="4" t="s">
        <v>14</v>
      </c>
      <c r="C13" s="4" t="str">
        <f>"陈太少"</f>
        <v>陈太少</v>
      </c>
      <c r="D13" s="4" t="str">
        <f>"男"</f>
        <v>男</v>
      </c>
      <c r="E13" s="4" t="str">
        <f>"1994-11-01"</f>
        <v>1994-11-01</v>
      </c>
      <c r="F13" s="4" t="str">
        <f>"本科"</f>
        <v>本科</v>
      </c>
      <c r="G13" s="4" t="str">
        <f>"学士"</f>
        <v>学士</v>
      </c>
      <c r="H13" s="4" t="str">
        <f t="shared" si="0"/>
        <v>医师</v>
      </c>
      <c r="I13" s="5"/>
    </row>
    <row r="14" spans="1:9" ht="24.95" customHeight="1">
      <c r="A14" s="4">
        <v>11</v>
      </c>
      <c r="B14" s="4" t="s">
        <v>9</v>
      </c>
      <c r="C14" s="4" t="str">
        <f>"张宇光"</f>
        <v>张宇光</v>
      </c>
      <c r="D14" s="4" t="str">
        <f>"男"</f>
        <v>男</v>
      </c>
      <c r="E14" s="4" t="str">
        <f>"1993-08-15"</f>
        <v>1993-08-15</v>
      </c>
      <c r="F14" s="4" t="str">
        <f>"研究生"</f>
        <v>研究生</v>
      </c>
      <c r="G14" s="4" t="str">
        <f>"硕士"</f>
        <v>硕士</v>
      </c>
      <c r="H14" s="4" t="str">
        <f t="shared" si="0"/>
        <v>医师</v>
      </c>
      <c r="I14" s="5"/>
    </row>
    <row r="15" spans="1:9" ht="24.95" customHeight="1">
      <c r="A15" s="4">
        <v>12</v>
      </c>
      <c r="B15" s="4" t="s">
        <v>15</v>
      </c>
      <c r="C15" s="11" t="s">
        <v>17</v>
      </c>
      <c r="D15" s="8" t="s">
        <v>16</v>
      </c>
      <c r="E15" s="14" t="str">
        <f>"1996-08-18"</f>
        <v>1996-08-18</v>
      </c>
      <c r="F15" s="14" t="str">
        <f>"本科"</f>
        <v>本科</v>
      </c>
      <c r="G15" s="14" t="str">
        <f>"学士"</f>
        <v>学士</v>
      </c>
      <c r="H15" s="4" t="str">
        <f t="shared" si="0"/>
        <v>医师</v>
      </c>
      <c r="I15" s="5"/>
    </row>
  </sheetData>
  <sheetProtection password="E9DF" sheet="1" objects="1" scenarios="1"/>
  <mergeCells count="1">
    <mergeCell ref="A2:I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2022-11-23T11:28:23Z</dcterms:created>
  <dcterms:modified xsi:type="dcterms:W3CDTF">2023-01-03T10:17:10Z</dcterms:modified>
</cp:coreProperties>
</file>